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955" yWindow="2715" windowWidth="19440" windowHeight="15600" tabRatio="500"/>
  </bookViews>
  <sheets>
    <sheet name="Total 2018-19" sheetId="2" r:id="rId1"/>
  </sheets>
  <definedNames>
    <definedName name="_xlnm.Print_Area" localSheetId="0">'Total 2018-19'!$A$1:$B$105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9" i="2" l="1"/>
  <c r="B85" i="2"/>
  <c r="B82" i="2"/>
  <c r="B79" i="2"/>
  <c r="B77" i="2"/>
  <c r="B73" i="2"/>
  <c r="B72" i="2"/>
  <c r="B71" i="2"/>
  <c r="B69" i="2"/>
  <c r="B68" i="2"/>
  <c r="B67" i="2"/>
  <c r="B66" i="2"/>
  <c r="B64" i="2"/>
  <c r="B63" i="2"/>
  <c r="B61" i="2"/>
  <c r="B59" i="2"/>
  <c r="B58" i="2"/>
  <c r="B56" i="2"/>
  <c r="B55" i="2"/>
  <c r="B54" i="2"/>
  <c r="B53" i="2"/>
  <c r="B52" i="2"/>
  <c r="B51" i="2"/>
  <c r="B49" i="2"/>
  <c r="B48" i="2"/>
  <c r="B47" i="2"/>
  <c r="B46" i="2"/>
  <c r="B45" i="2"/>
  <c r="B44" i="2"/>
  <c r="B43" i="2"/>
  <c r="B42" i="2"/>
  <c r="B41" i="2"/>
  <c r="B40" i="2"/>
  <c r="B39" i="2"/>
  <c r="B38" i="2"/>
  <c r="B36" i="2"/>
  <c r="B35" i="2"/>
  <c r="B34" i="2"/>
  <c r="B33" i="2"/>
  <c r="B32" i="2"/>
  <c r="B31" i="2"/>
  <c r="B29" i="2"/>
  <c r="B28" i="2"/>
  <c r="B27" i="2"/>
  <c r="B26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02" i="2" s="1"/>
</calcChain>
</file>

<file path=xl/sharedStrings.xml><?xml version="1.0" encoding="utf-8"?>
<sst xmlns="http://schemas.openxmlformats.org/spreadsheetml/2006/main" count="103" uniqueCount="103">
  <si>
    <t>TOTALES</t>
  </si>
  <si>
    <t>Togo</t>
  </si>
  <si>
    <t>Kuwait</t>
  </si>
  <si>
    <t>Iraq</t>
  </si>
  <si>
    <t>Irán</t>
  </si>
  <si>
    <t>Georgia</t>
  </si>
  <si>
    <t>Gambia</t>
  </si>
  <si>
    <t>Gabón</t>
  </si>
  <si>
    <t>Suecia</t>
  </si>
  <si>
    <t>Serbia</t>
  </si>
  <si>
    <t>Mauritania</t>
  </si>
  <si>
    <t>Malta</t>
  </si>
  <si>
    <t>Mali</t>
  </si>
  <si>
    <t>Congo</t>
  </si>
  <si>
    <t>Cabo Verde</t>
  </si>
  <si>
    <t>Albania</t>
  </si>
  <si>
    <t>Nigeria</t>
  </si>
  <si>
    <t>Guinea Bissau</t>
  </si>
  <si>
    <t>Eslovenia</t>
  </si>
  <si>
    <t>Noruega</t>
  </si>
  <si>
    <t>Kazajstán</t>
  </si>
  <si>
    <t>Suiza</t>
  </si>
  <si>
    <t>Tailandia</t>
  </si>
  <si>
    <t>Panamá</t>
  </si>
  <si>
    <t>Líbano</t>
  </si>
  <si>
    <t>Hungría</t>
  </si>
  <si>
    <t>Bielorrusia</t>
  </si>
  <si>
    <t>Armenia</t>
  </si>
  <si>
    <t>Andorra</t>
  </si>
  <si>
    <t>Siria</t>
  </si>
  <si>
    <t>Paraguay</t>
  </si>
  <si>
    <t>Lituania</t>
  </si>
  <si>
    <t>Eslovaquia</t>
  </si>
  <si>
    <t>El Salvador</t>
  </si>
  <si>
    <t>Dinamarca</t>
  </si>
  <si>
    <t>República Checa</t>
  </si>
  <si>
    <t>Pakistán</t>
  </si>
  <si>
    <t>Guatemala</t>
  </si>
  <si>
    <t>Croacia</t>
  </si>
  <si>
    <t>República de Guinea</t>
  </si>
  <si>
    <t>Honduras</t>
  </si>
  <si>
    <t>Camerún</t>
  </si>
  <si>
    <t>Senegal</t>
  </si>
  <si>
    <t>Finlandia</t>
  </si>
  <si>
    <t>Egipto</t>
  </si>
  <si>
    <t>Estonia</t>
  </si>
  <si>
    <t>Australia</t>
  </si>
  <si>
    <t>Canadá</t>
  </si>
  <si>
    <t>India</t>
  </si>
  <si>
    <t>Taiwan</t>
  </si>
  <si>
    <t>Uruguay</t>
  </si>
  <si>
    <t>República Dominicana</t>
  </si>
  <si>
    <t>Moldavia</t>
  </si>
  <si>
    <t>Irlanda</t>
  </si>
  <si>
    <t>Costa Rica</t>
  </si>
  <si>
    <t>Austria</t>
  </si>
  <si>
    <t>Nicaragua</t>
  </si>
  <si>
    <t>Malasia</t>
  </si>
  <si>
    <t>Jordania</t>
  </si>
  <si>
    <t>Corea del Sur</t>
  </si>
  <si>
    <t>Holanda</t>
  </si>
  <si>
    <t>Grecia</t>
  </si>
  <si>
    <t>Bolivia</t>
  </si>
  <si>
    <t>Bulgaria</t>
  </si>
  <si>
    <t>Guinea Ecuatorial</t>
  </si>
  <si>
    <t>Turquía</t>
  </si>
  <si>
    <t>Ghana</t>
  </si>
  <si>
    <t>Japón</t>
  </si>
  <si>
    <t>Cuba</t>
  </si>
  <si>
    <t>Venezuela</t>
  </si>
  <si>
    <t>Rusia</t>
  </si>
  <si>
    <t>Bélgica</t>
  </si>
  <si>
    <t>Túnez</t>
  </si>
  <si>
    <t>Portugal</t>
  </si>
  <si>
    <t>Chile</t>
  </si>
  <si>
    <t>Argelia</t>
  </si>
  <si>
    <t>Ucrania</t>
  </si>
  <si>
    <t>Polonia</t>
  </si>
  <si>
    <t>Vietnam</t>
  </si>
  <si>
    <t>Argentina</t>
  </si>
  <si>
    <t>Brasil</t>
  </si>
  <si>
    <t>Perú</t>
  </si>
  <si>
    <t>Reino Unido</t>
  </si>
  <si>
    <t>EEUU</t>
  </si>
  <si>
    <t>Ecuador</t>
  </si>
  <si>
    <t>Colombia</t>
  </si>
  <si>
    <t>Marruecos</t>
  </si>
  <si>
    <t>México</t>
  </si>
  <si>
    <t>Alemania</t>
  </si>
  <si>
    <t>Francia</t>
  </si>
  <si>
    <t>China</t>
  </si>
  <si>
    <t>Rumania</t>
  </si>
  <si>
    <t>Italia</t>
  </si>
  <si>
    <t>TOTAL POR PAÍS</t>
  </si>
  <si>
    <t>ESTUDIANTES INTERNACIONALES UNIZAR</t>
  </si>
  <si>
    <t>Botsuana</t>
  </si>
  <si>
    <t>Etiopía</t>
  </si>
  <si>
    <t>Somalia</t>
  </si>
  <si>
    <t>Angola</t>
  </si>
  <si>
    <t>Bangladesh</t>
  </si>
  <si>
    <t>Costa de Marfil</t>
  </si>
  <si>
    <t>Sri Lanka</t>
  </si>
  <si>
    <t>Sudáfrica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</si>
</sst>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C0A];[Red]&quot;-&quot;#,##0.00&quot; &quot;[$€-C0A]"/>
  </numFmts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000000"/>
      <name val="Arial1"/>
    </font>
    <font>
      <sz val="10"/>
      <color rgb="FF000000"/>
      <name val="Arial1"/>
    </font>
    <font>
      <b/>
      <i/>
      <u/>
      <sz val="10"/>
      <color rgb="FF000000"/>
      <name val="Arial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7">
    <xf numFmtId="0" fontId="0" fillId="0" borderId="0"/>
    <xf numFmtId="0" fontId="1" fillId="0" borderId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/>
    <xf numFmtId="0" fontId="5" fillId="0" borderId="0" applyNumberFormat="0" applyBorder="0" applyProtection="0"/>
    <xf numFmtId="164" fontId="5" fillId="0" borderId="0" applyBorder="0" applyProtection="0"/>
  </cellStyleXfs>
  <cellXfs count="19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2" fillId="0" borderId="6" xfId="1" applyFont="1" applyBorder="1" applyAlignment="1">
      <alignment vertical="center" wrapText="1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7" xfId="1" applyBorder="1"/>
    <xf numFmtId="0" fontId="1" fillId="0" borderId="7" xfId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2" fillId="4" borderId="0" xfId="1" applyFont="1" applyFill="1" applyBorder="1"/>
    <xf numFmtId="0" fontId="2" fillId="4" borderId="0" xfId="1" applyFont="1" applyFill="1" applyBorder="1" applyAlignment="1">
      <alignment horizontal="center"/>
    </xf>
  </cellXfs>
  <cellStyles count="7">
    <cellStyle name="Heading" xfId="2"/>
    <cellStyle name="Heading1" xfId="3"/>
    <cellStyle name="Normal" xfId="0" builtinId="0"/>
    <cellStyle name="Normal 2" xfId="1"/>
    <cellStyle name="Normal 3" xfId="4"/>
    <cellStyle name="Result" xfId="5"/>
    <cellStyle name="Result2" xf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</sheetPr>
  <dimension ref="A1:E105"/>
  <sheetViews>
    <sheetView tabSelected="1" workbookViewId="0">
      <pane ySplit="1" topLeftCell="A74" activePane="bottomLeft" state="frozen"/>
      <selection pane="bottomLeft" activeCell="D102" sqref="D102"/>
    </sheetView>
  </sheetViews>
  <sheetFormatPr baseColWidth="10" defaultColWidth="10.875" defaultRowHeight="15"/>
  <cols>
    <col min="1" max="1" width="29.125" style="1" customWidth="1"/>
    <col min="2" max="2" width="12.125" style="2" customWidth="1"/>
    <col min="3" max="3" width="10.875" style="1"/>
    <col min="4" max="4" width="54" style="1" customWidth="1"/>
    <col min="5" max="5" width="10.875" style="2"/>
    <col min="6" max="16384" width="10.875" style="1"/>
  </cols>
  <sheetData>
    <row r="1" spans="1:2" ht="31.5" customHeight="1" thickBot="1">
      <c r="A1" s="4" t="s">
        <v>94</v>
      </c>
      <c r="B1" s="3" t="s">
        <v>93</v>
      </c>
    </row>
    <row r="2" spans="1:2" ht="15.75">
      <c r="A2" s="5" t="s">
        <v>91</v>
      </c>
      <c r="B2" s="6">
        <f>410+8+2</f>
        <v>420</v>
      </c>
    </row>
    <row r="3" spans="1:2" ht="15.75">
      <c r="A3" s="5" t="s">
        <v>90</v>
      </c>
      <c r="B3" s="7">
        <f>216+1+2+194</f>
        <v>413</v>
      </c>
    </row>
    <row r="4" spans="1:2" ht="15.75">
      <c r="A4" s="5" t="s">
        <v>92</v>
      </c>
      <c r="B4" s="7">
        <f>70+264+1+66+3</f>
        <v>404</v>
      </c>
    </row>
    <row r="5" spans="1:2" ht="15.75">
      <c r="A5" s="5" t="s">
        <v>89</v>
      </c>
      <c r="B5" s="7">
        <f>42+158+34</f>
        <v>234</v>
      </c>
    </row>
    <row r="6" spans="1:2" ht="15.75">
      <c r="A6" s="5" t="s">
        <v>87</v>
      </c>
      <c r="B6" s="7">
        <f>44+86+2+20+1</f>
        <v>153</v>
      </c>
    </row>
    <row r="7" spans="1:2" ht="15.75">
      <c r="A7" s="5" t="s">
        <v>88</v>
      </c>
      <c r="B7" s="7">
        <f>85+13+34+1</f>
        <v>133</v>
      </c>
    </row>
    <row r="8" spans="1:2" ht="15.75">
      <c r="A8" s="5" t="s">
        <v>85</v>
      </c>
      <c r="B8" s="7">
        <f>72+16+12</f>
        <v>100</v>
      </c>
    </row>
    <row r="9" spans="1:2" ht="15.75">
      <c r="A9" s="5" t="s">
        <v>84</v>
      </c>
      <c r="B9" s="7">
        <f>93+1+1</f>
        <v>95</v>
      </c>
    </row>
    <row r="10" spans="1:2" ht="15.75">
      <c r="A10" s="5" t="s">
        <v>86</v>
      </c>
      <c r="B10" s="7">
        <f>76+9</f>
        <v>85</v>
      </c>
    </row>
    <row r="11" spans="1:2" ht="15.75">
      <c r="A11" s="5" t="s">
        <v>82</v>
      </c>
      <c r="B11" s="7">
        <f>4+54+18</f>
        <v>76</v>
      </c>
    </row>
    <row r="12" spans="1:2" ht="15.75">
      <c r="A12" s="8" t="s">
        <v>80</v>
      </c>
      <c r="B12" s="9">
        <f>36+12+19</f>
        <v>67</v>
      </c>
    </row>
    <row r="13" spans="1:2" ht="15.75">
      <c r="A13" s="8" t="s">
        <v>60</v>
      </c>
      <c r="B13" s="9">
        <f>5+40+13</f>
        <v>58</v>
      </c>
    </row>
    <row r="14" spans="1:2" ht="15.75">
      <c r="A14" s="8" t="s">
        <v>81</v>
      </c>
      <c r="B14" s="9">
        <f>31+20+4+1</f>
        <v>56</v>
      </c>
    </row>
    <row r="15" spans="1:2" ht="15.75">
      <c r="A15" s="8" t="s">
        <v>74</v>
      </c>
      <c r="B15" s="9">
        <f>21+22+7+1</f>
        <v>51</v>
      </c>
    </row>
    <row r="16" spans="1:2" ht="15.75">
      <c r="A16" s="8" t="s">
        <v>79</v>
      </c>
      <c r="B16" s="9">
        <f>20+19+11</f>
        <v>50</v>
      </c>
    </row>
    <row r="17" spans="1:2" ht="15.75">
      <c r="A17" s="8" t="s">
        <v>83</v>
      </c>
      <c r="B17" s="9">
        <f>7+9+33+1</f>
        <v>50</v>
      </c>
    </row>
    <row r="18" spans="1:2" ht="15.75">
      <c r="A18" s="8" t="s">
        <v>77</v>
      </c>
      <c r="B18" s="9">
        <f>25+20+2+1</f>
        <v>48</v>
      </c>
    </row>
    <row r="19" spans="1:2" ht="15.75">
      <c r="A19" s="8" t="s">
        <v>73</v>
      </c>
      <c r="B19" s="9">
        <f>25+16+1</f>
        <v>42</v>
      </c>
    </row>
    <row r="20" spans="1:2" ht="15.75">
      <c r="A20" s="8" t="s">
        <v>57</v>
      </c>
      <c r="B20" s="9">
        <f>20+18</f>
        <v>38</v>
      </c>
    </row>
    <row r="21" spans="1:2" ht="15.75">
      <c r="A21" s="8" t="s">
        <v>70</v>
      </c>
      <c r="B21" s="9">
        <f>20+18</f>
        <v>38</v>
      </c>
    </row>
    <row r="22" spans="1:2" ht="15.75">
      <c r="A22" s="8" t="s">
        <v>75</v>
      </c>
      <c r="B22" s="9">
        <f>27+8</f>
        <v>35</v>
      </c>
    </row>
    <row r="23" spans="1:2" ht="15.75">
      <c r="A23" s="8" t="s">
        <v>65</v>
      </c>
      <c r="B23" s="9">
        <f>3+23+7</f>
        <v>33</v>
      </c>
    </row>
    <row r="24" spans="1:2" ht="15.75">
      <c r="A24" s="8" t="s">
        <v>63</v>
      </c>
      <c r="B24" s="9">
        <f>30+1+1</f>
        <v>32</v>
      </c>
    </row>
    <row r="25" spans="1:2" ht="15.75">
      <c r="A25" s="8" t="s">
        <v>68</v>
      </c>
      <c r="B25" s="9">
        <v>32</v>
      </c>
    </row>
    <row r="26" spans="1:2" ht="15.75">
      <c r="A26" s="8" t="s">
        <v>78</v>
      </c>
      <c r="B26" s="9">
        <f>1+29</f>
        <v>30</v>
      </c>
    </row>
    <row r="27" spans="1:2" ht="15.75">
      <c r="A27" s="8" t="s">
        <v>69</v>
      </c>
      <c r="B27" s="9">
        <f>25+2+1+1</f>
        <v>29</v>
      </c>
    </row>
    <row r="28" spans="1:2" ht="15.75">
      <c r="A28" s="8" t="s">
        <v>76</v>
      </c>
      <c r="B28" s="9">
        <f>22+6</f>
        <v>28</v>
      </c>
    </row>
    <row r="29" spans="1:2" ht="15.75">
      <c r="A29" s="8" t="s">
        <v>71</v>
      </c>
      <c r="B29" s="9">
        <f>3+13+8</f>
        <v>24</v>
      </c>
    </row>
    <row r="30" spans="1:2" ht="15.75">
      <c r="A30" s="8" t="s">
        <v>64</v>
      </c>
      <c r="B30" s="9">
        <v>24</v>
      </c>
    </row>
    <row r="31" spans="1:2" ht="15.75">
      <c r="A31" s="8" t="s">
        <v>53</v>
      </c>
      <c r="B31" s="9">
        <f>1+19+1</f>
        <v>21</v>
      </c>
    </row>
    <row r="32" spans="1:2" ht="15.75">
      <c r="A32" s="8" t="s">
        <v>67</v>
      </c>
      <c r="B32" s="9">
        <f>1+20</f>
        <v>21</v>
      </c>
    </row>
    <row r="33" spans="1:2" ht="15.75">
      <c r="A33" s="8" t="s">
        <v>72</v>
      </c>
      <c r="B33" s="9">
        <f>15+6</f>
        <v>21</v>
      </c>
    </row>
    <row r="34" spans="1:2" ht="15.75">
      <c r="A34" s="8" t="s">
        <v>62</v>
      </c>
      <c r="B34" s="9">
        <f>14+4+2</f>
        <v>20</v>
      </c>
    </row>
    <row r="35" spans="1:2" ht="15.75">
      <c r="A35" s="8" t="s">
        <v>56</v>
      </c>
      <c r="B35" s="9">
        <f>17+1</f>
        <v>18</v>
      </c>
    </row>
    <row r="36" spans="1:2" ht="15.75">
      <c r="A36" s="8" t="s">
        <v>61</v>
      </c>
      <c r="B36" s="9">
        <f>4+10+3</f>
        <v>17</v>
      </c>
    </row>
    <row r="37" spans="1:2" ht="15.75">
      <c r="A37" s="8" t="s">
        <v>49</v>
      </c>
      <c r="B37" s="9">
        <v>17</v>
      </c>
    </row>
    <row r="38" spans="1:2" ht="15.75">
      <c r="A38" s="8" t="s">
        <v>59</v>
      </c>
      <c r="B38" s="9">
        <f>1+15</f>
        <v>16</v>
      </c>
    </row>
    <row r="39" spans="1:2" ht="15.75">
      <c r="A39" s="8" t="s">
        <v>51</v>
      </c>
      <c r="B39" s="9">
        <f>8+6</f>
        <v>14</v>
      </c>
    </row>
    <row r="40" spans="1:2" ht="15.75">
      <c r="A40" s="8" t="s">
        <v>66</v>
      </c>
      <c r="B40" s="9">
        <f>5+8</f>
        <v>13</v>
      </c>
    </row>
    <row r="41" spans="1:2" ht="15.75">
      <c r="A41" s="8" t="s">
        <v>37</v>
      </c>
      <c r="B41" s="9">
        <f>1+8+2</f>
        <v>11</v>
      </c>
    </row>
    <row r="42" spans="1:2" ht="15.75">
      <c r="A42" s="8" t="s">
        <v>46</v>
      </c>
      <c r="B42" s="9">
        <f>4+6</f>
        <v>10</v>
      </c>
    </row>
    <row r="43" spans="1:2" ht="15.75">
      <c r="A43" s="8" t="s">
        <v>50</v>
      </c>
      <c r="B43" s="9">
        <f>8+2</f>
        <v>10</v>
      </c>
    </row>
    <row r="44" spans="1:2" ht="15.75">
      <c r="A44" s="8" t="s">
        <v>41</v>
      </c>
      <c r="B44" s="9">
        <f>5+4</f>
        <v>9</v>
      </c>
    </row>
    <row r="45" spans="1:2" ht="15.75">
      <c r="A45" s="8" t="s">
        <v>34</v>
      </c>
      <c r="B45" s="9">
        <f>1+6+2</f>
        <v>9</v>
      </c>
    </row>
    <row r="46" spans="1:2" ht="15.75">
      <c r="A46" s="8" t="s">
        <v>36</v>
      </c>
      <c r="B46" s="9">
        <f>7+2</f>
        <v>9</v>
      </c>
    </row>
    <row r="47" spans="1:2" ht="15.75">
      <c r="A47" s="8" t="s">
        <v>23</v>
      </c>
      <c r="B47" s="9">
        <f>8+1</f>
        <v>9</v>
      </c>
    </row>
    <row r="48" spans="1:2" ht="15.75">
      <c r="A48" s="8" t="s">
        <v>28</v>
      </c>
      <c r="B48" s="9">
        <f>6+2</f>
        <v>8</v>
      </c>
    </row>
    <row r="49" spans="1:2" ht="15.75">
      <c r="A49" s="8" t="s">
        <v>55</v>
      </c>
      <c r="B49" s="9">
        <f>1+7</f>
        <v>8</v>
      </c>
    </row>
    <row r="50" spans="1:2" ht="15.75">
      <c r="A50" s="8" t="s">
        <v>52</v>
      </c>
      <c r="B50" s="9">
        <v>8</v>
      </c>
    </row>
    <row r="51" spans="1:2" ht="15.75">
      <c r="A51" s="8" t="s">
        <v>35</v>
      </c>
      <c r="B51" s="9">
        <f>1+7</f>
        <v>8</v>
      </c>
    </row>
    <row r="52" spans="1:2" ht="15.75">
      <c r="A52" s="8" t="s">
        <v>38</v>
      </c>
      <c r="B52" s="9">
        <f>1+5+1</f>
        <v>7</v>
      </c>
    </row>
    <row r="53" spans="1:2" ht="15.75">
      <c r="A53" s="8" t="s">
        <v>43</v>
      </c>
      <c r="B53" s="9">
        <f>1+5+1</f>
        <v>7</v>
      </c>
    </row>
    <row r="54" spans="1:2" ht="15.75">
      <c r="A54" s="10" t="s">
        <v>30</v>
      </c>
      <c r="B54" s="9">
        <f>6+1</f>
        <v>7</v>
      </c>
    </row>
    <row r="55" spans="1:2" ht="15.75">
      <c r="A55" s="10" t="s">
        <v>47</v>
      </c>
      <c r="B55" s="9">
        <f>1+3+2</f>
        <v>6</v>
      </c>
    </row>
    <row r="56" spans="1:2" ht="15.75">
      <c r="A56" s="10" t="s">
        <v>33</v>
      </c>
      <c r="B56" s="9">
        <f>5+1</f>
        <v>6</v>
      </c>
    </row>
    <row r="57" spans="1:2" ht="15.75">
      <c r="A57" s="10" t="s">
        <v>42</v>
      </c>
      <c r="B57" s="9">
        <v>6</v>
      </c>
    </row>
    <row r="58" spans="1:2" ht="15.75">
      <c r="A58" s="10" t="s">
        <v>31</v>
      </c>
      <c r="B58" s="9">
        <f>1+3+1+1</f>
        <v>6</v>
      </c>
    </row>
    <row r="59" spans="1:2" ht="15.75">
      <c r="A59" s="10" t="s">
        <v>54</v>
      </c>
      <c r="B59" s="9">
        <f>4+1</f>
        <v>5</v>
      </c>
    </row>
    <row r="60" spans="1:2" ht="15.75">
      <c r="A60" s="10" t="s">
        <v>40</v>
      </c>
      <c r="B60" s="9">
        <v>5</v>
      </c>
    </row>
    <row r="61" spans="1:2" ht="15.75">
      <c r="A61" s="10" t="s">
        <v>25</v>
      </c>
      <c r="B61" s="9">
        <f>2+3</f>
        <v>5</v>
      </c>
    </row>
    <row r="62" spans="1:2" ht="15.75">
      <c r="A62" s="10" t="s">
        <v>58</v>
      </c>
      <c r="B62" s="9">
        <v>5</v>
      </c>
    </row>
    <row r="63" spans="1:2" ht="15.75">
      <c r="A63" s="10" t="s">
        <v>8</v>
      </c>
      <c r="B63" s="9">
        <f>2+3</f>
        <v>5</v>
      </c>
    </row>
    <row r="64" spans="1:2" ht="15.75">
      <c r="A64" s="10" t="s">
        <v>22</v>
      </c>
      <c r="B64" s="9">
        <f>2+3</f>
        <v>5</v>
      </c>
    </row>
    <row r="65" spans="1:2" ht="15.75">
      <c r="A65" s="10" t="s">
        <v>26</v>
      </c>
      <c r="B65" s="9">
        <v>4</v>
      </c>
    </row>
    <row r="66" spans="1:2" ht="15.75">
      <c r="A66" s="10" t="s">
        <v>18</v>
      </c>
      <c r="B66" s="9">
        <f>1+3</f>
        <v>4</v>
      </c>
    </row>
    <row r="67" spans="1:2" ht="15.75">
      <c r="A67" s="10" t="s">
        <v>48</v>
      </c>
      <c r="B67" s="9">
        <f>1+3</f>
        <v>4</v>
      </c>
    </row>
    <row r="68" spans="1:2" ht="15.75">
      <c r="A68" s="10" t="s">
        <v>24</v>
      </c>
      <c r="B68" s="9">
        <f>2+2</f>
        <v>4</v>
      </c>
    </row>
    <row r="69" spans="1:2" ht="15.75">
      <c r="A69" s="10" t="s">
        <v>19</v>
      </c>
      <c r="B69" s="9">
        <f>2+2</f>
        <v>4</v>
      </c>
    </row>
    <row r="70" spans="1:2" ht="15.75">
      <c r="A70" s="10" t="s">
        <v>39</v>
      </c>
      <c r="B70" s="9">
        <v>4</v>
      </c>
    </row>
    <row r="71" spans="1:2" ht="15.75">
      <c r="A71" s="10" t="s">
        <v>9</v>
      </c>
      <c r="B71" s="9">
        <f>1+3</f>
        <v>4</v>
      </c>
    </row>
    <row r="72" spans="1:2" ht="15.75">
      <c r="A72" s="10" t="s">
        <v>21</v>
      </c>
      <c r="B72" s="9">
        <f>1+3</f>
        <v>4</v>
      </c>
    </row>
    <row r="73" spans="1:2" ht="15.75">
      <c r="A73" s="10" t="s">
        <v>15</v>
      </c>
      <c r="B73" s="9">
        <f>2+1</f>
        <v>3</v>
      </c>
    </row>
    <row r="74" spans="1:2" ht="15.75">
      <c r="A74" s="10" t="s">
        <v>27</v>
      </c>
      <c r="B74" s="9">
        <v>3</v>
      </c>
    </row>
    <row r="75" spans="1:2" ht="15.75">
      <c r="A75" s="10" t="s">
        <v>95</v>
      </c>
      <c r="B75" s="9">
        <v>3</v>
      </c>
    </row>
    <row r="76" spans="1:2" ht="15.75">
      <c r="A76" s="10" t="s">
        <v>14</v>
      </c>
      <c r="B76" s="9">
        <v>3</v>
      </c>
    </row>
    <row r="77" spans="1:2" ht="15.75">
      <c r="A77" s="10" t="s">
        <v>32</v>
      </c>
      <c r="B77" s="9">
        <f>2+1</f>
        <v>3</v>
      </c>
    </row>
    <row r="78" spans="1:2" ht="15.75">
      <c r="A78" s="10" t="s">
        <v>6</v>
      </c>
      <c r="B78" s="9">
        <v>3</v>
      </c>
    </row>
    <row r="79" spans="1:2" ht="15.75">
      <c r="A79" s="10" t="s">
        <v>5</v>
      </c>
      <c r="B79" s="9">
        <f>2+1</f>
        <v>3</v>
      </c>
    </row>
    <row r="80" spans="1:2" ht="15.75">
      <c r="A80" s="10" t="s">
        <v>17</v>
      </c>
      <c r="B80" s="9">
        <v>3</v>
      </c>
    </row>
    <row r="81" spans="1:2" ht="15.75">
      <c r="A81" s="10" t="s">
        <v>4</v>
      </c>
      <c r="B81" s="9">
        <v>3</v>
      </c>
    </row>
    <row r="82" spans="1:2" ht="15.75">
      <c r="A82" s="10" t="s">
        <v>29</v>
      </c>
      <c r="B82" s="9">
        <f>2+1</f>
        <v>3</v>
      </c>
    </row>
    <row r="83" spans="1:2" ht="15.75">
      <c r="A83" s="10" t="s">
        <v>13</v>
      </c>
      <c r="B83" s="9">
        <v>2</v>
      </c>
    </row>
    <row r="84" spans="1:2" ht="15.75">
      <c r="A84" s="10" t="s">
        <v>96</v>
      </c>
      <c r="B84" s="9">
        <v>2</v>
      </c>
    </row>
    <row r="85" spans="1:2" ht="15.75">
      <c r="A85" s="10" t="s">
        <v>3</v>
      </c>
      <c r="B85" s="9">
        <f>1+1</f>
        <v>2</v>
      </c>
    </row>
    <row r="86" spans="1:2" ht="15.75">
      <c r="A86" s="10" t="s">
        <v>10</v>
      </c>
      <c r="B86" s="9">
        <v>2</v>
      </c>
    </row>
    <row r="87" spans="1:2" ht="15.75">
      <c r="A87" s="10" t="s">
        <v>16</v>
      </c>
      <c r="B87" s="9">
        <v>2</v>
      </c>
    </row>
    <row r="88" spans="1:2" ht="15.75">
      <c r="A88" s="10" t="s">
        <v>97</v>
      </c>
      <c r="B88" s="9">
        <v>2</v>
      </c>
    </row>
    <row r="89" spans="1:2" ht="15.75">
      <c r="A89" s="10" t="s">
        <v>1</v>
      </c>
      <c r="B89" s="9">
        <f>1+1</f>
        <v>2</v>
      </c>
    </row>
    <row r="90" spans="1:2" ht="15.75">
      <c r="A90" s="10" t="s">
        <v>98</v>
      </c>
      <c r="B90" s="9">
        <v>1</v>
      </c>
    </row>
    <row r="91" spans="1:2" ht="15.75">
      <c r="A91" s="10" t="s">
        <v>99</v>
      </c>
      <c r="B91" s="9">
        <v>1</v>
      </c>
    </row>
    <row r="92" spans="1:2" ht="15.75">
      <c r="A92" s="10" t="s">
        <v>100</v>
      </c>
      <c r="B92" s="9">
        <v>1</v>
      </c>
    </row>
    <row r="93" spans="1:2" ht="15.75">
      <c r="A93" s="10" t="s">
        <v>44</v>
      </c>
      <c r="B93" s="9">
        <v>1</v>
      </c>
    </row>
    <row r="94" spans="1:2" ht="15.75">
      <c r="A94" s="10" t="s">
        <v>45</v>
      </c>
      <c r="B94" s="9">
        <v>1</v>
      </c>
    </row>
    <row r="95" spans="1:2" ht="15.75">
      <c r="A95" s="10" t="s">
        <v>7</v>
      </c>
      <c r="B95" s="9">
        <v>1</v>
      </c>
    </row>
    <row r="96" spans="1:2" ht="15.75">
      <c r="A96" s="10" t="s">
        <v>20</v>
      </c>
      <c r="B96" s="9">
        <v>1</v>
      </c>
    </row>
    <row r="97" spans="1:2" ht="15.75">
      <c r="A97" s="10" t="s">
        <v>2</v>
      </c>
      <c r="B97" s="9">
        <v>1</v>
      </c>
    </row>
    <row r="98" spans="1:2" ht="15.75">
      <c r="A98" s="10" t="s">
        <v>12</v>
      </c>
      <c r="B98" s="9">
        <v>1</v>
      </c>
    </row>
    <row r="99" spans="1:2" ht="15.75">
      <c r="A99" s="10" t="s">
        <v>11</v>
      </c>
      <c r="B99" s="9">
        <v>1</v>
      </c>
    </row>
    <row r="100" spans="1:2" ht="15.75">
      <c r="A100" s="10" t="s">
        <v>101</v>
      </c>
      <c r="B100" s="9">
        <v>1</v>
      </c>
    </row>
    <row r="101" spans="1:2" ht="16.5" thickBot="1">
      <c r="A101" s="10" t="s">
        <v>102</v>
      </c>
      <c r="B101" s="9">
        <v>1</v>
      </c>
    </row>
    <row r="102" spans="1:2" ht="15.75" thickBot="1">
      <c r="A102" s="11" t="s">
        <v>0</v>
      </c>
      <c r="B102" s="12">
        <f>SUM(B2:B101)</f>
        <v>3318</v>
      </c>
    </row>
    <row r="103" spans="1:2">
      <c r="A103" s="13"/>
      <c r="B103" s="14"/>
    </row>
    <row r="104" spans="1:2">
      <c r="A104" s="15"/>
      <c r="B104" s="16"/>
    </row>
    <row r="105" spans="1:2">
      <c r="A105" s="17"/>
      <c r="B105" s="18"/>
    </row>
  </sheetData>
  <phoneticPr fontId="6" type="noConversion"/>
  <pageMargins left="0.71" right="0.71" top="0.75000000000000011" bottom="0.75000000000000011" header="0.31" footer="0.31"/>
  <pageSetup paperSize="9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Total 2018-19</vt:lpstr>
      <vt:lpstr>'Total 2018-19'!Área_de_impresión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ferrera</cp:lastModifiedBy>
  <dcterms:created xsi:type="dcterms:W3CDTF">2018-10-25T08:56:02Z</dcterms:created>
  <dcterms:modified xsi:type="dcterms:W3CDTF">2019-10-07T12:24:51Z</dcterms:modified>
</cp:coreProperties>
</file>